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360" yWindow="60" windowWidth="11340" windowHeight="6030"/>
  </bookViews>
  <sheets>
    <sheet name="Sheet1" sheetId="1" r:id="rId1"/>
  </sheets>
  <calcPr calcId="144525"/>
  <webPublishing codePage="1252"/>
</workbook>
</file>

<file path=xl/calcChain.xml><?xml version="1.0" encoding="utf-8"?>
<calcChain xmlns="http://schemas.openxmlformats.org/spreadsheetml/2006/main">
  <c r="C25" i="1" l="1"/>
  <c r="C24" i="1"/>
  <c r="C23" i="1"/>
  <c r="C22" i="1"/>
  <c r="B13" i="1"/>
  <c r="D5" i="1"/>
  <c r="E5" i="1"/>
  <c r="F5" i="1"/>
  <c r="G5" i="1" s="1"/>
  <c r="H5" i="1" s="1"/>
  <c r="D6" i="1"/>
  <c r="E6" i="1"/>
  <c r="F6" i="1" s="1"/>
  <c r="G6" i="1" s="1"/>
  <c r="H6" i="1" s="1"/>
  <c r="D7" i="1"/>
  <c r="E7" i="1"/>
  <c r="F7" i="1" s="1"/>
  <c r="G7" i="1" s="1"/>
  <c r="H7" i="1" s="1"/>
  <c r="D8" i="1"/>
  <c r="E8" i="1"/>
  <c r="F8" i="1" s="1"/>
  <c r="G8" i="1" s="1"/>
  <c r="H8" i="1" s="1"/>
  <c r="D9" i="1"/>
  <c r="E9" i="1"/>
  <c r="F9" i="1" s="1"/>
  <c r="G9" i="1" s="1"/>
  <c r="H9" i="1" s="1"/>
  <c r="D10" i="1"/>
  <c r="E10" i="1"/>
  <c r="F10" i="1" s="1"/>
  <c r="G10" i="1" s="1"/>
  <c r="H10" i="1" s="1"/>
  <c r="D11" i="1"/>
  <c r="E11" i="1"/>
  <c r="F11" i="1"/>
  <c r="G11" i="1" s="1"/>
  <c r="H11" i="1" s="1"/>
  <c r="D12" i="1"/>
  <c r="E12" i="1"/>
  <c r="F12" i="1" s="1"/>
  <c r="G12" i="1" s="1"/>
  <c r="H12" i="1" s="1"/>
  <c r="H4" i="1"/>
  <c r="G4" i="1"/>
  <c r="E4" i="1"/>
  <c r="F4" i="1" s="1"/>
  <c r="D4" i="1"/>
</calcChain>
</file>

<file path=xl/sharedStrings.xml><?xml version="1.0" encoding="utf-8"?>
<sst xmlns="http://schemas.openxmlformats.org/spreadsheetml/2006/main" count="27" uniqueCount="24">
  <si>
    <t>Customer</t>
  </si>
  <si>
    <t>Selling Price</t>
  </si>
  <si>
    <t>Loan Term</t>
  </si>
  <si>
    <t>Down Payment</t>
  </si>
  <si>
    <t>Amount to be Financed</t>
  </si>
  <si>
    <t>Interest Rate</t>
  </si>
  <si>
    <t>Monthly Payment</t>
  </si>
  <si>
    <t>Loan Statistics</t>
  </si>
  <si>
    <t>% Required for Down Payment</t>
  </si>
  <si>
    <t>Hood</t>
  </si>
  <si>
    <t>Bollis</t>
  </si>
  <si>
    <t>Arnold</t>
  </si>
  <si>
    <t>George</t>
  </si>
  <si>
    <t>Pinder</t>
  </si>
  <si>
    <t>Allen</t>
  </si>
  <si>
    <t>Paul</t>
  </si>
  <si>
    <t>Morgan</t>
  </si>
  <si>
    <t>Total Amount Financed</t>
  </si>
  <si>
    <t>Barber</t>
  </si>
  <si>
    <t>Number of Loans</t>
  </si>
  <si>
    <t>Highest Amount Financed</t>
  </si>
  <si>
    <t>Lowest Amount Financed</t>
  </si>
  <si>
    <t>First National Bank - New Loans</t>
  </si>
  <si>
    <t>Todays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</si>
</sst>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0"/>
      <name val="Arial"/>
    </font>
    <font>
      <sz val="10"/>
      <name val="Arial"/>
    </font>
    <font>
      <sz val="10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1" fillId="0" borderId="0" xfId="2"/>
    <xf numFmtId="0" fontId="1" fillId="0" borderId="0" xfId="3"/>
    <xf numFmtId="0" fontId="1" fillId="0" borderId="0" xfId="4"/>
    <xf numFmtId="0" fontId="1" fillId="0" borderId="0" xfId="5"/>
    <xf numFmtId="0" fontId="1" fillId="0" borderId="0" xfId="6"/>
    <xf numFmtId="0" fontId="1" fillId="0" borderId="0" xfId="7"/>
    <xf numFmtId="0" fontId="1" fillId="0" borderId="0" xfId="8"/>
    <xf numFmtId="0" fontId="1" fillId="0" borderId="0" xfId="9"/>
    <xf numFmtId="0" fontId="0" fillId="0" borderId="0" xfId="10" applyFont="1" applyFill="1"/>
    <xf numFmtId="0" fontId="0" fillId="0" borderId="0" xfId="11" applyFont="1" applyAlignment="1"/>
    <xf numFmtId="44" fontId="1" fillId="0" borderId="0" xfId="13"/>
    <xf numFmtId="44" fontId="0" fillId="0" borderId="0" xfId="13" applyFont="1"/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/>
    </xf>
  </cellXfs>
  <cellStyles count="14">
    <cellStyle name="43Cd+VXjNXk1/Uds3LK/Q0fZX8FMc+y9LoRlxbz76nI=-~G986aqHjjFhIIe0y1Ejc5A==" xfId="8"/>
    <cellStyle name="70ZBb9AoqU8eZ5cK1yos75/t/viM3xON45h3uumOswA=-~2B9W4Gjf7maVLrRav/TnuQ==" xfId="3"/>
    <cellStyle name="7mwpmK0O8hMoU5nva9OGS+F0O0eLBKX0fIX76oiEu94=-~lh6J5Z6FwEOo5Z3N87WK7w==" xfId="4"/>
    <cellStyle name="7My9e4Xe89cwcgBnee+q8rdj5ZpcKRhttHBVq26yDk4=-~6FtblBJBshJhieLRK+suEg==" xfId="11"/>
    <cellStyle name="9w1+4Q/ah2NPOac2u19xWnG4BdQXOLRKH2yKJCC7dMw=-~Eb+qoTY67rBxlZng1+HETA==" xfId="7"/>
    <cellStyle name="AgqYtrv/dh6KnUa7V2QwEaV3xdjD5knVY32oaX5vsvw=-~Jjt9Y6Rd/EuZkRnhaj36wg==" xfId="5"/>
    <cellStyle name="Currency" xfId="13" builtinId="4"/>
    <cellStyle name="dqGToyx+oY5Tfq+famOsVEm4ZULNLD6+qfybQh/yWpc=-~CO28Iw0hm8opRwFX2InyVg==" xfId="9"/>
    <cellStyle name="Normal" xfId="0" builtinId="0"/>
    <cellStyle name="o70DdlGOlXFvYfN+QGf5/ncYChlLqp2m61VG9bnPQGQ=-~83ZLHZBf3j4NJ6GHHmhrjQ==" xfId="6"/>
    <cellStyle name="Qd2EoFmpXaFNsvYhPRqs0ctQcXZc7GYioouuq5wQ/iE=-~a3MFtNwK8NfrYWEpoT6aUg==" xfId="1"/>
    <cellStyle name="sGSjaZ41P7GrTM/IItoAqjL4MAqK+0QexHIni+GoX00=-~9kab4hKPfuDN9zbPyVNSTw==" xfId="10"/>
    <cellStyle name="tIeW4Y1+hCeEyfI62FZ3KY97D5rRm4a4AFYFCWQo1sU=-~4axxPnzYuq68iO2NDuE8vg==" xfId="2"/>
    <cellStyle name="UEGeViGmlgBhxtXyE3qO8xhmfOkSZL7/S5D1bnJ3L68=-~0h12EFkpTKtuK9cQDAKftA==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1280160</xdr:colOff>
      <xdr:row>24</xdr:row>
      <xdr:rowOff>146685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095625"/>
          <a:ext cx="128016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15" sqref="C15"/>
    </sheetView>
  </sheetViews>
  <sheetFormatPr defaultRowHeight="12.75" x14ac:dyDescent="0.2"/>
  <cols>
    <col min="1" max="1" width="13.5703125" bestFit="1" customWidth="1"/>
    <col min="2" max="2" width="22.85546875" bestFit="1" customWidth="1"/>
    <col min="3" max="3" width="26.85546875" bestFit="1" customWidth="1"/>
    <col min="4" max="4" width="11.5703125" bestFit="1" customWidth="1"/>
    <col min="5" max="5" width="26.85546875" bestFit="1" customWidth="1"/>
    <col min="6" max="6" width="13.7109375" bestFit="1" customWidth="1"/>
    <col min="7" max="7" width="20.5703125" bestFit="1" customWidth="1"/>
    <col min="8" max="8" width="15.7109375" bestFit="1" customWidth="1"/>
  </cols>
  <sheetData>
    <row r="1" spans="1:8" x14ac:dyDescent="0.2">
      <c r="A1" s="14" t="s">
        <v>22</v>
      </c>
      <c r="B1" s="15"/>
      <c r="C1" s="15"/>
      <c r="D1" s="15"/>
      <c r="E1" s="15"/>
      <c r="F1" s="15"/>
      <c r="G1" s="15"/>
      <c r="H1" s="15"/>
    </row>
    <row r="3" spans="1:8" ht="26.25" customHeight="1" x14ac:dyDescent="0.2">
      <c r="A3" s="3" t="s">
        <v>0</v>
      </c>
      <c r="B3" s="4" t="s">
        <v>1</v>
      </c>
      <c r="C3" s="5" t="s">
        <v>2</v>
      </c>
      <c r="D3" s="6" t="s">
        <v>5</v>
      </c>
      <c r="E3" s="11" t="s">
        <v>8</v>
      </c>
      <c r="F3" s="10" t="s">
        <v>3</v>
      </c>
      <c r="G3" s="8" t="s">
        <v>4</v>
      </c>
      <c r="H3" s="9" t="s">
        <v>6</v>
      </c>
    </row>
    <row r="4" spans="1:8" x14ac:dyDescent="0.2">
      <c r="A4" s="2" t="s">
        <v>14</v>
      </c>
      <c r="B4" s="12">
        <v>265354</v>
      </c>
      <c r="C4" s="4">
        <v>30</v>
      </c>
      <c r="D4">
        <f>VLOOKUP(C4,$A$18:$C$20,2)</f>
        <v>6.25E-2</v>
      </c>
      <c r="E4">
        <f>VLOOKUP(C4,$A$18:$C$20,3)</f>
        <v>0.25</v>
      </c>
      <c r="F4" s="13">
        <f>(E4*B4)</f>
        <v>66338.5</v>
      </c>
      <c r="G4" s="13">
        <f>(B4-F4)</f>
        <v>199015.5</v>
      </c>
      <c r="H4" s="12">
        <f>PMT(D4/12,C4*12,-G4)</f>
        <v>1225.3726650145854</v>
      </c>
    </row>
    <row r="5" spans="1:8" x14ac:dyDescent="0.2">
      <c r="A5" s="5" t="s">
        <v>11</v>
      </c>
      <c r="B5" s="12">
        <v>328788</v>
      </c>
      <c r="C5" s="7">
        <v>15</v>
      </c>
      <c r="D5" s="1">
        <f t="shared" ref="D5:D12" si="0">VLOOKUP(C5,$A$18:$C$20,2)</f>
        <v>5.7500000000000002E-2</v>
      </c>
      <c r="E5" s="1">
        <f t="shared" ref="E5:E12" si="1">VLOOKUP(C5,$A$18:$C$20,3)</f>
        <v>0.15</v>
      </c>
      <c r="F5" s="13">
        <f t="shared" ref="F5:F12" si="2">(E5*B5)</f>
        <v>49318.2</v>
      </c>
      <c r="G5" s="13">
        <f t="shared" ref="G5:G12" si="3">(B5-F5)</f>
        <v>279469.8</v>
      </c>
      <c r="H5" s="12">
        <f t="shared" ref="H5:H12" si="4">PMT(D5/12,C5*12,-G5)</f>
        <v>2320.7454093736865</v>
      </c>
    </row>
    <row r="6" spans="1:8" x14ac:dyDescent="0.2">
      <c r="A6" s="8" t="s">
        <v>18</v>
      </c>
      <c r="B6" s="12">
        <v>500000</v>
      </c>
      <c r="C6" s="2">
        <v>15</v>
      </c>
      <c r="D6" s="1">
        <f t="shared" si="0"/>
        <v>5.7500000000000002E-2</v>
      </c>
      <c r="E6" s="1">
        <f t="shared" si="1"/>
        <v>0.15</v>
      </c>
      <c r="F6" s="13">
        <f t="shared" si="2"/>
        <v>75000</v>
      </c>
      <c r="G6" s="13">
        <f t="shared" si="3"/>
        <v>425000</v>
      </c>
      <c r="H6" s="12">
        <f t="shared" si="4"/>
        <v>3529.2428698335802</v>
      </c>
    </row>
    <row r="7" spans="1:8" x14ac:dyDescent="0.2">
      <c r="A7" s="3" t="s">
        <v>10</v>
      </c>
      <c r="B7" s="12">
        <v>112485</v>
      </c>
      <c r="C7" s="5">
        <v>30</v>
      </c>
      <c r="D7" s="1">
        <f t="shared" si="0"/>
        <v>6.25E-2</v>
      </c>
      <c r="E7" s="1">
        <f t="shared" si="1"/>
        <v>0.25</v>
      </c>
      <c r="F7" s="13">
        <f t="shared" si="2"/>
        <v>28121.25</v>
      </c>
      <c r="G7" s="13">
        <f t="shared" si="3"/>
        <v>84363.75</v>
      </c>
      <c r="H7" s="12">
        <f t="shared" si="4"/>
        <v>519.44211967471983</v>
      </c>
    </row>
    <row r="8" spans="1:8" x14ac:dyDescent="0.2">
      <c r="A8" s="6" t="s">
        <v>12</v>
      </c>
      <c r="B8" s="12">
        <v>350000</v>
      </c>
      <c r="C8" s="8">
        <v>30</v>
      </c>
      <c r="D8" s="1">
        <f t="shared" si="0"/>
        <v>6.25E-2</v>
      </c>
      <c r="E8" s="1">
        <f t="shared" si="1"/>
        <v>0.25</v>
      </c>
      <c r="F8" s="13">
        <f t="shared" si="2"/>
        <v>87500</v>
      </c>
      <c r="G8" s="13">
        <f t="shared" si="3"/>
        <v>262500</v>
      </c>
      <c r="H8" s="12">
        <f t="shared" si="4"/>
        <v>1616.2576511192779</v>
      </c>
    </row>
    <row r="9" spans="1:8" x14ac:dyDescent="0.2">
      <c r="A9" s="9" t="s">
        <v>9</v>
      </c>
      <c r="B9" s="12">
        <v>761978</v>
      </c>
      <c r="C9" s="3">
        <v>20</v>
      </c>
      <c r="D9" s="1">
        <f t="shared" si="0"/>
        <v>0.06</v>
      </c>
      <c r="E9" s="1">
        <f t="shared" si="1"/>
        <v>0.2</v>
      </c>
      <c r="F9" s="13">
        <f t="shared" si="2"/>
        <v>152395.6</v>
      </c>
      <c r="G9" s="13">
        <f t="shared" si="3"/>
        <v>609582.4</v>
      </c>
      <c r="H9" s="12">
        <f t="shared" si="4"/>
        <v>4367.2376406166004</v>
      </c>
    </row>
    <row r="10" spans="1:8" x14ac:dyDescent="0.2">
      <c r="A10" s="4" t="s">
        <v>16</v>
      </c>
      <c r="B10" s="12">
        <v>192940</v>
      </c>
      <c r="C10" s="6">
        <v>15</v>
      </c>
      <c r="D10" s="1">
        <f t="shared" si="0"/>
        <v>5.7500000000000002E-2</v>
      </c>
      <c r="E10" s="1">
        <f t="shared" si="1"/>
        <v>0.15</v>
      </c>
      <c r="F10" s="13">
        <f t="shared" si="2"/>
        <v>28941</v>
      </c>
      <c r="G10" s="13">
        <f t="shared" si="3"/>
        <v>163999</v>
      </c>
      <c r="H10" s="12">
        <f t="shared" si="4"/>
        <v>1361.864238611382</v>
      </c>
    </row>
    <row r="11" spans="1:8" x14ac:dyDescent="0.2">
      <c r="A11" s="7" t="s">
        <v>15</v>
      </c>
      <c r="B11" s="12">
        <v>606563</v>
      </c>
      <c r="C11" s="9">
        <v>20</v>
      </c>
      <c r="D11" s="1">
        <f t="shared" si="0"/>
        <v>0.06</v>
      </c>
      <c r="E11" s="1">
        <f t="shared" si="1"/>
        <v>0.2</v>
      </c>
      <c r="F11" s="13">
        <f t="shared" si="2"/>
        <v>121312.6</v>
      </c>
      <c r="G11" s="13">
        <f t="shared" si="3"/>
        <v>485250.4</v>
      </c>
      <c r="H11" s="12">
        <f t="shared" si="4"/>
        <v>3476.4845769895287</v>
      </c>
    </row>
    <row r="12" spans="1:8" x14ac:dyDescent="0.2">
      <c r="A12" s="2" t="s">
        <v>13</v>
      </c>
      <c r="B12" s="12">
        <v>319765</v>
      </c>
      <c r="C12" s="4">
        <v>30</v>
      </c>
      <c r="D12" s="1">
        <f t="shared" si="0"/>
        <v>6.25E-2</v>
      </c>
      <c r="E12" s="1">
        <f t="shared" si="1"/>
        <v>0.25</v>
      </c>
      <c r="F12" s="13">
        <f t="shared" si="2"/>
        <v>79941.25</v>
      </c>
      <c r="G12" s="13">
        <f t="shared" si="3"/>
        <v>239823.75</v>
      </c>
      <c r="H12" s="12">
        <f t="shared" si="4"/>
        <v>1476.636079457588</v>
      </c>
    </row>
    <row r="13" spans="1:8" x14ac:dyDescent="0.2">
      <c r="B13" s="13">
        <f>AVERAGE(B4:B12)</f>
        <v>381985.88888888888</v>
      </c>
    </row>
    <row r="17" spans="1:3" ht="26.25" customHeight="1" x14ac:dyDescent="0.2">
      <c r="A17" s="5" t="s">
        <v>2</v>
      </c>
      <c r="B17" s="6" t="s">
        <v>5</v>
      </c>
      <c r="C17" s="7" t="s">
        <v>8</v>
      </c>
    </row>
    <row r="18" spans="1:3" x14ac:dyDescent="0.2">
      <c r="A18" s="8">
        <v>15</v>
      </c>
      <c r="B18" s="9">
        <v>5.7500000000000002E-2</v>
      </c>
      <c r="C18" s="2">
        <v>0.15</v>
      </c>
    </row>
    <row r="19" spans="1:3" ht="12.75" customHeight="1" x14ac:dyDescent="0.2">
      <c r="A19" s="3">
        <v>20</v>
      </c>
      <c r="B19" s="4">
        <v>0.06</v>
      </c>
      <c r="C19" s="5">
        <v>0.2</v>
      </c>
    </row>
    <row r="20" spans="1:3" x14ac:dyDescent="0.2">
      <c r="A20" s="6">
        <v>30</v>
      </c>
      <c r="B20" s="7">
        <v>6.25E-2</v>
      </c>
      <c r="C20" s="8">
        <v>0.25</v>
      </c>
    </row>
    <row r="21" spans="1:3" x14ac:dyDescent="0.2">
      <c r="A21" s="9" t="s">
        <v>7</v>
      </c>
    </row>
    <row r="22" spans="1:3" x14ac:dyDescent="0.2">
      <c r="B22" s="2" t="s">
        <v>19</v>
      </c>
      <c r="C22">
        <f>COUNTA(A4:A12)</f>
        <v>9</v>
      </c>
    </row>
    <row r="23" spans="1:3" x14ac:dyDescent="0.2">
      <c r="B23" s="3" t="s">
        <v>20</v>
      </c>
      <c r="C23">
        <f>MAX(G4:G12)</f>
        <v>609582.4</v>
      </c>
    </row>
    <row r="24" spans="1:3" x14ac:dyDescent="0.2">
      <c r="B24" s="4" t="s">
        <v>21</v>
      </c>
      <c r="C24">
        <f>MIN(G4:G12)</f>
        <v>84363.75</v>
      </c>
    </row>
    <row r="25" spans="1:3" x14ac:dyDescent="0.2">
      <c r="B25" s="5" t="s">
        <v>17</v>
      </c>
      <c r="C25">
        <f>SUM(G4:G12)</f>
        <v>2749004.6</v>
      </c>
    </row>
    <row r="27" spans="1:3" x14ac:dyDescent="0.2">
      <c r="A27" s="6" t="s">
        <v>23</v>
      </c>
    </row>
  </sheetData>
  <mergeCells count="1">
    <mergeCell ref="A1:H1"/>
  </mergeCells>
  <phoneticPr fontId="0" type="halfwidthKatakana" alignment="noControl"/>
  <dataValidations count="1">
    <dataValidation type="list" allowBlank="1" showInputMessage="1" showErrorMessage="1" error="You are restricted to the available loan terms. This dialog box is produced by the data validation command." sqref="C4:C12">
      <formula1>$A$18:$A$20</formula1>
    </dataValidation>
  </dataValidations>
  <pageMargins left="0.44" right="0.23" top="1" bottom="2.0699999999999998" header="0.5" footer="0.5"/>
  <pageSetup scale="80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b3LiSxsGofQeUezOKZ1RvDwJTaqRu55ZORGOqg12dbw=-~2SDJVIiETNRHnK0xblxgaw==</id>
</project>
</file>

<file path=customXml/itemProps1.xml><?xml version="1.0" encoding="utf-8"?>
<ds:datastoreItem xmlns:ds="http://schemas.openxmlformats.org/officeDocument/2006/customXml" ds:itemID="{8496E31B-7EF1-447C-9DAD-2B05BE24E2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David</cp:lastModifiedBy>
  <cp:lastPrinted>2002-09-22T16:19:04Z</cp:lastPrinted>
  <dcterms:created xsi:type="dcterms:W3CDTF">1997-11-05T20:14:18Z</dcterms:created>
  <dcterms:modified xsi:type="dcterms:W3CDTF">2011-04-19T00:20:40Z</dcterms:modified>
</cp:coreProperties>
</file>